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D9EDE216-1C36-421C-9116-13D11B0C6FA9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Hoja1!$B$23</definedName>
    <definedName name="_Hlk188024635" localSheetId="0">Hoja1!#REF!</definedName>
    <definedName name="_xlnm.Print_Area" localSheetId="0">Hoja1!$A$2:$L$57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K50" i="1"/>
  <c r="G51" i="1"/>
  <c r="K51" i="1"/>
  <c r="G52" i="1"/>
  <c r="J47" i="1"/>
  <c r="J48" i="1"/>
  <c r="J49" i="1"/>
  <c r="K52" i="1" l="1"/>
  <c r="G49" i="1" l="1"/>
  <c r="K49" i="1" s="1"/>
  <c r="I44" i="1"/>
  <c r="I45" i="1"/>
  <c r="I46" i="1"/>
  <c r="J46" i="1" l="1"/>
  <c r="K46" i="1"/>
  <c r="J45" i="1"/>
  <c r="K45" i="1" s="1"/>
  <c r="J44" i="1"/>
  <c r="K44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G48" i="1"/>
  <c r="K48" i="1" s="1"/>
  <c r="G47" i="1"/>
  <c r="H43" i="1" l="1"/>
  <c r="I43" i="1" l="1"/>
  <c r="J43" i="1" s="1"/>
  <c r="G7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K43" i="1" l="1"/>
  <c r="H21" i="1"/>
  <c r="H23" i="1"/>
  <c r="I23" i="1" s="1"/>
  <c r="J23" i="1" s="1"/>
  <c r="H35" i="1"/>
  <c r="H20" i="1"/>
  <c r="I20" i="1" s="1"/>
  <c r="J20" i="1" s="1"/>
  <c r="H37" i="1"/>
  <c r="H36" i="1"/>
  <c r="I36" i="1" s="1"/>
  <c r="J36" i="1" s="1"/>
  <c r="H34" i="1"/>
  <c r="I34" i="1" s="1"/>
  <c r="J34" i="1" s="1"/>
  <c r="H18" i="1"/>
  <c r="H33" i="1"/>
  <c r="H16" i="1"/>
  <c r="H15" i="1"/>
  <c r="H14" i="1"/>
  <c r="H13" i="1"/>
  <c r="H11" i="1"/>
  <c r="H10" i="1"/>
  <c r="H9" i="1"/>
  <c r="H7" i="1"/>
  <c r="H22" i="1"/>
  <c r="H19" i="1"/>
  <c r="H17" i="1"/>
  <c r="H32" i="1"/>
  <c r="H31" i="1"/>
  <c r="I31" i="1" s="1"/>
  <c r="J31" i="1" s="1"/>
  <c r="H30" i="1"/>
  <c r="I30" i="1" s="1"/>
  <c r="J30" i="1" s="1"/>
  <c r="H12" i="1"/>
  <c r="H29" i="1"/>
  <c r="H42" i="1"/>
  <c r="H28" i="1"/>
  <c r="H41" i="1"/>
  <c r="H27" i="1"/>
  <c r="H8" i="1"/>
  <c r="H40" i="1"/>
  <c r="H26" i="1"/>
  <c r="I26" i="1" s="1"/>
  <c r="J26" i="1" s="1"/>
  <c r="H6" i="1"/>
  <c r="I6" i="1" s="1"/>
  <c r="J6" i="1" s="1"/>
  <c r="H39" i="1"/>
  <c r="H25" i="1"/>
  <c r="H38" i="1"/>
  <c r="H24" i="1"/>
  <c r="K30" i="1" l="1"/>
  <c r="K36" i="1"/>
  <c r="K34" i="1"/>
  <c r="K26" i="1"/>
  <c r="K20" i="1"/>
  <c r="K31" i="1"/>
  <c r="K6" i="1"/>
  <c r="K23" i="1"/>
  <c r="I16" i="1"/>
  <c r="I9" i="1"/>
  <c r="J9" i="1" s="1"/>
  <c r="I41" i="1"/>
  <c r="J41" i="1" s="1"/>
  <c r="I42" i="1"/>
  <c r="I14" i="1"/>
  <c r="I29" i="1"/>
  <c r="J29" i="1" s="1"/>
  <c r="I12" i="1"/>
  <c r="I24" i="1"/>
  <c r="I25" i="1"/>
  <c r="J25" i="1" s="1"/>
  <c r="I17" i="1"/>
  <c r="J17" i="1" s="1"/>
  <c r="I8" i="1"/>
  <c r="J8" i="1" s="1"/>
  <c r="I11" i="1"/>
  <c r="J11" i="1" s="1"/>
  <c r="I28" i="1"/>
  <c r="I33" i="1"/>
  <c r="I18" i="1"/>
  <c r="J18" i="1" s="1"/>
  <c r="I35" i="1"/>
  <c r="I27" i="1"/>
  <c r="I10" i="1"/>
  <c r="J10" i="1" s="1"/>
  <c r="I13" i="1"/>
  <c r="I15" i="1"/>
  <c r="J15" i="1" s="1"/>
  <c r="I38" i="1"/>
  <c r="J38" i="1" s="1"/>
  <c r="I32" i="1"/>
  <c r="I37" i="1"/>
  <c r="I39" i="1"/>
  <c r="J39" i="1" s="1"/>
  <c r="I19" i="1"/>
  <c r="J19" i="1" s="1"/>
  <c r="I22" i="1"/>
  <c r="J22" i="1" s="1"/>
  <c r="I40" i="1"/>
  <c r="J40" i="1" s="1"/>
  <c r="I7" i="1"/>
  <c r="I21" i="1"/>
  <c r="J21" i="1" s="1"/>
  <c r="K25" i="1" l="1"/>
  <c r="K22" i="1"/>
  <c r="K19" i="1"/>
  <c r="K29" i="1"/>
  <c r="K38" i="1"/>
  <c r="K41" i="1"/>
  <c r="K9" i="1"/>
  <c r="K10" i="1"/>
  <c r="J7" i="1"/>
  <c r="K7" i="1"/>
  <c r="J42" i="1"/>
  <c r="K42" i="1"/>
  <c r="J27" i="1"/>
  <c r="K27" i="1"/>
  <c r="J35" i="1"/>
  <c r="K35" i="1"/>
  <c r="J33" i="1"/>
  <c r="K33" i="1"/>
  <c r="J28" i="1"/>
  <c r="K28" i="1" s="1"/>
  <c r="K8" i="1"/>
  <c r="K15" i="1"/>
  <c r="K17" i="1"/>
  <c r="J12" i="1"/>
  <c r="K12" i="1"/>
  <c r="K11" i="1"/>
  <c r="K18" i="1"/>
  <c r="J13" i="1"/>
  <c r="K13" i="1"/>
  <c r="J24" i="1"/>
  <c r="K24" i="1"/>
  <c r="K40" i="1"/>
  <c r="J14" i="1"/>
  <c r="K14" i="1"/>
  <c r="K21" i="1"/>
  <c r="J37" i="1"/>
  <c r="K37" i="1"/>
  <c r="J16" i="1"/>
  <c r="K16" i="1"/>
  <c r="K39" i="1"/>
</calcChain>
</file>

<file path=xl/sharedStrings.xml><?xml version="1.0" encoding="utf-8"?>
<sst xmlns="http://schemas.openxmlformats.org/spreadsheetml/2006/main" count="155" uniqueCount="113">
  <si>
    <t>NOMBRE</t>
  </si>
  <si>
    <t>ORIGEN DE LOS RECURSOS</t>
  </si>
  <si>
    <t>No.</t>
  </si>
  <si>
    <t>NO. DE CONTRATO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</si>
  <si>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</si>
  <si>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</si>
  <si>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</si>
  <si>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</si>
  <si>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</si>
  <si>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</si>
  <si>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</si>
  <si>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</si>
  <si>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</si>
  <si>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</si>
  <si>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</si>
  <si>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</si>
  <si>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</si>
  <si>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</si>
  <si>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</si>
  <si>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</si>
  <si>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</si>
  <si>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</si>
  <si>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</si>
  <si>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</si>
  <si>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</si>
  <si>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</si>
  <si>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</si>
  <si>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VERÓNICA MARIBEL PAIZ HERNÁNDEZ</t>
  </si>
  <si>
    <t>RICARDO JOSÉ LAPARRA CALDERÓN</t>
  </si>
  <si>
    <t>EDWIN RAMON MAAS RAXÓN</t>
  </si>
  <si>
    <t>VIDAL FROILAN LÓPEZ DE LEÓN</t>
  </si>
  <si>
    <t>KAREN ISABEL CORDÓN SALGUERO</t>
  </si>
  <si>
    <t>HILDA ELIZABETH PINEDA GARCÍA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</si>
  <si>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</si>
  <si>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</si>
  <si>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</si>
  <si>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</si>
  <si>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</si>
  <si>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EDNA LISSBETH MARROQUIN JIMENEZ DE LEON</t>
  </si>
  <si>
    <t>PABLO DAVID GUTIÉRREZ POLANCO</t>
  </si>
  <si>
    <t>SANDRA JANETH VELÁSQUEZ NAVARRO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</si>
  <si>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</si>
  <si>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</si>
  <si>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</si>
  <si>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</si>
  <si>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</si>
  <si>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</si>
  <si>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</si>
  <si>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</si>
  <si>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</si>
  <si>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</si>
  <si>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</si>
  <si>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</si>
  <si>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</si>
  <si>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</si>
  <si>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</si>
  <si>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</si>
  <si>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</si>
  <si>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</si>
  <si>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</si>
  <si>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</si>
  <si>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</si>
  <si>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</si>
  <si>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</si>
  <si>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</si>
  <si>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</si>
  <si>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</si>
  <si>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</si>
  <si>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11-2026</t>
  </si>
  <si>
    <t>26-2026</t>
  </si>
  <si>
    <t>27-2026</t>
  </si>
  <si>
    <t>28-2026</t>
  </si>
  <si>
    <t>30-2026</t>
  </si>
  <si>
    <t>31-2026</t>
  </si>
  <si>
    <t>38-2026</t>
  </si>
  <si>
    <t>39-2026</t>
  </si>
  <si>
    <t>40-2026</t>
  </si>
  <si>
    <t>41-2026</t>
  </si>
  <si>
    <t>42-2026</t>
  </si>
  <si>
    <t>44-2026</t>
  </si>
  <si>
    <t>45-2026</t>
  </si>
  <si>
    <t>46-2026</t>
  </si>
  <si>
    <t>47-2026</t>
  </si>
  <si>
    <t>Vo.Bo.</t>
  </si>
  <si>
    <t>INGRESOS CORRIENTES</t>
  </si>
  <si>
    <t>HONORARIO MENSUAL FEBRERO</t>
  </si>
  <si>
    <t>HONORARIO MENSUAL MARZO</t>
  </si>
  <si>
    <t>HENRY ORLANDO ALBIZURES PAZ</t>
  </si>
  <si>
    <t>RONY NOE ESTEBAN VILLALOBOS</t>
  </si>
  <si>
    <t>KIMBERLY SUCELY SOLARES GALVEZ</t>
  </si>
  <si>
    <t>50-2026</t>
  </si>
  <si>
    <t>51-2026</t>
  </si>
  <si>
    <t>52-2026</t>
  </si>
  <si>
    <t>HONORARIO MENSUAL ABRIL</t>
  </si>
  <si>
    <t>SE RESCINDIO CONTRATO</t>
  </si>
  <si>
    <t>55-2026</t>
  </si>
  <si>
    <t>57-2026</t>
  </si>
  <si>
    <t>58-2026</t>
  </si>
  <si>
    <t>JAVIER ESTUARDO ARANGO CRUZ</t>
  </si>
  <si>
    <t>HONORARIO MENSUAL MAYO</t>
  </si>
  <si>
    <t>59-2026</t>
  </si>
  <si>
    <t xml:space="preserve">MARÍA DEL CARMEN IBARRA ARTIGA </t>
  </si>
  <si>
    <t>PERSONAL RENGLON 029 MES DE JUNIO</t>
  </si>
  <si>
    <t>HONORARIO MENSUAL JUNIO</t>
  </si>
  <si>
    <t>FINALIZO CONTRATO EL 30/06/2026</t>
  </si>
  <si>
    <t>60-2026</t>
  </si>
  <si>
    <t>61-2026</t>
  </si>
  <si>
    <t>62-2026</t>
  </si>
  <si>
    <t>HUGO ANTONIO SOLARES SOLARES</t>
  </si>
  <si>
    <t>NUEVO CONTRATO 20/05/2026</t>
  </si>
  <si>
    <t>JUAN PABLO ORDÓÑEZ CORONADO</t>
  </si>
  <si>
    <t>NUEVO CONTRATO 01/06/2026 Y FINALIZACIÓN 30/06/2026</t>
  </si>
  <si>
    <t>BRENDA LISETTE VALLADARES MOREIRA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</si>
</sst>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44" fontId="5" fillId="0" borderId="3" xfId="1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24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L52" headerRowCount="0" totalsRowShown="0" headerRowDxfId="39" dataDxfId="37" totalsRowDxfId="35" headerRowBorderDxfId="38" tableBorderDxfId="36" headerRowCellStyle="Moneda" totalsRowCellStyle="Moneda">
  <sortState ref="A7:L20">
    <sortCondition ref="C6"/>
  </sortState>
  <tableColumns count="12">
    <tableColumn id="1" xr3:uid="{00000000-0010-0000-0000-000001000000}" name="A" headerRowDxfId="34" dataDxfId="33" totalsRowDxfId="32"/>
    <tableColumn id="2" xr3:uid="{00000000-0010-0000-0000-000002000000}" name="Columna2" headerRowDxfId="31" dataDxfId="30"/>
    <tableColumn id="14" xr3:uid="{00000000-0010-0000-0000-00000E000000}" name="Columna22" headerRowDxfId="29" dataDxfId="28" totalsRowDxfId="27"/>
    <tableColumn id="3" xr3:uid="{00000000-0010-0000-0000-000003000000}" name="Columna3" headerRowDxfId="26" dataDxfId="25" totalsRowDxfId="24" headerRowCellStyle="Moneda" dataCellStyle="Moneda"/>
    <tableColumn id="7" xr3:uid="{00000000-0010-0000-0000-000007000000}" name="Columna32" headerRowDxfId="23" dataDxfId="22" totalsRowDxfId="21" headerRowCellStyle="Moneda" dataCellStyle="Moneda"/>
    <tableColumn id="4" xr3:uid="{99FD0A43-41C1-4CBA-A746-B498EC4A8308}" name="Columna33" headerRowDxfId="20" dataDxfId="19" totalsRowDxfId="18" headerRowCellStyle="Moneda" dataCellStyle="Moneda"/>
    <tableColumn id="8" xr3:uid="{5744BCF9-3A34-4BB6-9C07-E78887E01CD1}" name="Columna1" headerRowDxfId="17" dataDxfId="16" totalsRowDxfId="15" headerRowCellStyle="Moneda" dataCellStyle="Moneda">
      <calculatedColumnFormula>Tabla1[[#This Row],[Columna33]]</calculatedColumnFormula>
    </tableColumn>
    <tableColumn id="9" xr3:uid="{F7FCACBD-35EA-4C00-AF61-E44F44C5628E}" name="Columna4" headerRowDxfId="14" dataDxfId="13" totalsRowDxfId="12" headerRowCellStyle="Moneda" dataCellStyle="Moneda">
      <calculatedColumnFormula>Tabla1[[#This Row],[Columna1]]</calculatedColumnFormula>
    </tableColumn>
    <tableColumn id="10" xr3:uid="{51F5A4F8-9501-403C-BE45-11A9E1BD7F3F}" name="Columna7" headerRowDxfId="11" dataDxfId="10" totalsRowDxfId="9" headerRowCellStyle="Moneda" dataCellStyle="Moneda">
      <calculatedColumnFormula>Tabla1[[#This Row],[Columna4]]</calculatedColumnFormula>
    </tableColumn>
    <tableColumn id="11" xr3:uid="{C05D7EA1-ABC6-475A-8A9D-02157C725481}" name="Columna8" headerRowDxfId="2" dataDxfId="0" totalsRowDxfId="1" headerRowCellStyle="Moneda" dataCellStyle="Moneda">
      <calculatedColumnFormula>Tabla1[[#This Row],[Columna7]]</calculatedColumnFormula>
    </tableColumn>
    <tableColumn id="5" xr3:uid="{00000000-0010-0000-0000-000005000000}" name="Columna5" headerRowDxfId="8" dataDxfId="7" totalsRowDxfId="6">
      <calculatedColumnFormula>Tabla1[[#This Row],[Columna3]]-Tabla1[[#This Row],[Columna32]]-Tabla1[[#This Row],[Columna33]]-Tabla1[[#This Row],[Columna1]]-Tabla1[[#This Row],[Columna4]]</calculatedColumnFormula>
    </tableColumn>
    <tableColumn id="6" xr3:uid="{00000000-0010-0000-0000-000006000000}" name="Columna6" headerRowDxfId="5" dataDxfId="4" totalsRow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C54"/>
  <sheetViews>
    <sheetView tabSelected="1" topLeftCell="A45" zoomScale="68" zoomScaleNormal="68" zoomScaleSheetLayoutView="30" workbookViewId="0">
      <selection activeCell="C50" sqref="C50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10" width="26.7109375" style="2" customWidth="1"/>
    <col min="11" max="11" width="26.5703125" customWidth="1"/>
    <col min="12" max="12" width="32.7109375" customWidth="1"/>
    <col min="13" max="55" width="11.42578125" style="5"/>
  </cols>
  <sheetData>
    <row r="3" spans="1:55" ht="10.5" customHeight="1" thickBot="1" x14ac:dyDescent="0.3">
      <c r="B3"/>
      <c r="D3" s="1"/>
      <c r="E3" s="1"/>
      <c r="F3" s="1"/>
      <c r="G3" s="1"/>
      <c r="H3" s="1"/>
      <c r="I3" s="1"/>
      <c r="J3" s="1"/>
    </row>
    <row r="4" spans="1:55" ht="75" customHeight="1" thickBot="1" x14ac:dyDescent="0.3">
      <c r="A4" s="28" t="s">
        <v>102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55" s="8" customFormat="1" ht="56.25" customHeight="1" thickBot="1" x14ac:dyDescent="0.3">
      <c r="A5" s="10" t="s">
        <v>2</v>
      </c>
      <c r="B5" s="11" t="s">
        <v>0</v>
      </c>
      <c r="C5" s="12" t="s">
        <v>3</v>
      </c>
      <c r="D5" s="13" t="s">
        <v>4</v>
      </c>
      <c r="E5" s="13" t="s">
        <v>5</v>
      </c>
      <c r="F5" s="13" t="s">
        <v>85</v>
      </c>
      <c r="G5" s="13" t="s">
        <v>86</v>
      </c>
      <c r="H5" s="13" t="s">
        <v>93</v>
      </c>
      <c r="I5" s="13" t="s">
        <v>99</v>
      </c>
      <c r="J5" s="13" t="s">
        <v>103</v>
      </c>
      <c r="K5" s="11" t="s">
        <v>6</v>
      </c>
      <c r="L5" s="11" t="s">
        <v>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5" s="4" customFormat="1" ht="93.95" customHeight="1" thickBot="1" x14ac:dyDescent="0.3">
      <c r="A6" s="14">
        <v>1</v>
      </c>
      <c r="B6" s="21" t="s">
        <v>11</v>
      </c>
      <c r="C6" s="15" t="s">
        <v>46</v>
      </c>
      <c r="D6" s="16">
        <v>137629.03</v>
      </c>
      <c r="E6" s="16">
        <v>11129.03</v>
      </c>
      <c r="F6" s="16">
        <v>11500</v>
      </c>
      <c r="G6" s="16">
        <f>Tabla1[[#This Row],[Columna33]]</f>
        <v>11500</v>
      </c>
      <c r="H6" s="16">
        <f>Tabla1[[#This Row],[Columna1]]</f>
        <v>11500</v>
      </c>
      <c r="I6" s="16">
        <f>Tabla1[[#This Row],[Columna4]]</f>
        <v>11500</v>
      </c>
      <c r="J6" s="16">
        <f>Tabla1[[#This Row],[Columna7]]</f>
        <v>11500</v>
      </c>
      <c r="K6" s="16">
        <f>Tabla1[[#This Row],[Columna3]]-Tabla1[[#This Row],[Columna32]]-Tabla1[[#This Row],[Columna33]]-Tabla1[[#This Row],[Columna1]]-Tabla1[[#This Row],[Columna4]]-Tabla1[[#This Row],[Columna7]]-Tabla1[[#This Row],[Columna8]]</f>
        <v>69000</v>
      </c>
      <c r="L6" s="17" t="s">
        <v>84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ht="93.95" customHeight="1" thickBot="1" x14ac:dyDescent="0.3">
      <c r="A7" s="14">
        <v>2</v>
      </c>
      <c r="B7" s="21" t="s">
        <v>15</v>
      </c>
      <c r="C7" s="18" t="s">
        <v>47</v>
      </c>
      <c r="D7" s="16">
        <v>239354.84</v>
      </c>
      <c r="E7" s="16">
        <v>19354.84</v>
      </c>
      <c r="F7" s="16">
        <v>20000</v>
      </c>
      <c r="G7" s="16">
        <f>Tabla1[[#This Row],[Columna33]]</f>
        <v>20000</v>
      </c>
      <c r="H7" s="16">
        <f>Tabla1[[#This Row],[Columna1]]</f>
        <v>20000</v>
      </c>
      <c r="I7" s="16">
        <f>Tabla1[[#This Row],[Columna4]]</f>
        <v>20000</v>
      </c>
      <c r="J7" s="16">
        <f>Tabla1[[#This Row],[Columna7]]</f>
        <v>20000</v>
      </c>
      <c r="K7" s="16">
        <f>Tabla1[[#This Row],[Columna3]]-Tabla1[[#This Row],[Columna32]]-Tabla1[[#This Row],[Columna33]]-Tabla1[[#This Row],[Columna1]]-Tabla1[[#This Row],[Columna4]]-Tabla1[[#This Row],[Columna7]]-Tabla1[[#This Row],[Columna8]]</f>
        <v>120000</v>
      </c>
      <c r="L7" s="17" t="s">
        <v>84</v>
      </c>
      <c r="O7" s="6"/>
    </row>
    <row r="8" spans="1:55" ht="93.95" customHeight="1" thickBot="1" x14ac:dyDescent="0.3">
      <c r="A8" s="14">
        <f>A7+1</f>
        <v>3</v>
      </c>
      <c r="B8" s="21" t="s">
        <v>10</v>
      </c>
      <c r="C8" s="18" t="s">
        <v>48</v>
      </c>
      <c r="D8" s="16">
        <v>107709.68</v>
      </c>
      <c r="E8" s="16">
        <v>8709.68</v>
      </c>
      <c r="F8" s="16">
        <v>9000</v>
      </c>
      <c r="G8" s="16">
        <f>Tabla1[[#This Row],[Columna33]]</f>
        <v>9000</v>
      </c>
      <c r="H8" s="16">
        <f>Tabla1[[#This Row],[Columna1]]</f>
        <v>9000</v>
      </c>
      <c r="I8" s="16">
        <f>Tabla1[[#This Row],[Columna4]]</f>
        <v>9000</v>
      </c>
      <c r="J8" s="16">
        <f>Tabla1[[#This Row],[Columna7]]</f>
        <v>9000</v>
      </c>
      <c r="K8" s="16">
        <f>Tabla1[[#This Row],[Columna3]]-Tabla1[[#This Row],[Columna32]]-Tabla1[[#This Row],[Columna33]]-Tabla1[[#This Row],[Columna1]]-Tabla1[[#This Row],[Columna4]]-Tabla1[[#This Row],[Columna7]]-Tabla1[[#This Row],[Columna8]]</f>
        <v>54000</v>
      </c>
      <c r="L8" s="17" t="s">
        <v>84</v>
      </c>
      <c r="O8" s="6"/>
    </row>
    <row r="9" spans="1:55" ht="93.95" customHeight="1" thickBot="1" x14ac:dyDescent="0.3">
      <c r="A9" s="14">
        <f t="shared" ref="A9:A52" si="0">A8+1</f>
        <v>4</v>
      </c>
      <c r="B9" s="21" t="s">
        <v>8</v>
      </c>
      <c r="C9" s="15" t="s">
        <v>49</v>
      </c>
      <c r="D9" s="16">
        <v>83774.19</v>
      </c>
      <c r="E9" s="16">
        <v>6774.19</v>
      </c>
      <c r="F9" s="16">
        <v>7000</v>
      </c>
      <c r="G9" s="16">
        <f>Tabla1[[#This Row],[Columna33]]</f>
        <v>7000</v>
      </c>
      <c r="H9" s="16">
        <f>Tabla1[[#This Row],[Columna1]]</f>
        <v>7000</v>
      </c>
      <c r="I9" s="16">
        <f>Tabla1[[#This Row],[Columna4]]</f>
        <v>7000</v>
      </c>
      <c r="J9" s="16">
        <f>Tabla1[[#This Row],[Columna7]]</f>
        <v>7000</v>
      </c>
      <c r="K9" s="16">
        <f>Tabla1[[#This Row],[Columna3]]-Tabla1[[#This Row],[Columna32]]-Tabla1[[#This Row],[Columna33]]-Tabla1[[#This Row],[Columna1]]-Tabla1[[#This Row],[Columna4]]-Tabla1[[#This Row],[Columna7]]-Tabla1[[#This Row],[Columna8]]</f>
        <v>42000</v>
      </c>
      <c r="L9" s="17" t="s">
        <v>84</v>
      </c>
      <c r="O9" s="6"/>
    </row>
    <row r="10" spans="1:55" ht="93.95" customHeight="1" thickBot="1" x14ac:dyDescent="0.3">
      <c r="A10" s="14">
        <f t="shared" si="0"/>
        <v>5</v>
      </c>
      <c r="B10" s="21" t="s">
        <v>27</v>
      </c>
      <c r="C10" s="19" t="s">
        <v>50</v>
      </c>
      <c r="D10" s="20">
        <v>143612.9</v>
      </c>
      <c r="E10" s="16">
        <v>11612.9</v>
      </c>
      <c r="F10" s="16">
        <v>12000</v>
      </c>
      <c r="G10" s="16">
        <f>Tabla1[[#This Row],[Columna33]]</f>
        <v>12000</v>
      </c>
      <c r="H10" s="16">
        <f>Tabla1[[#This Row],[Columna1]]</f>
        <v>12000</v>
      </c>
      <c r="I10" s="16">
        <f>Tabla1[[#This Row],[Columna4]]</f>
        <v>12000</v>
      </c>
      <c r="J10" s="16">
        <f>Tabla1[[#This Row],[Columna7]]</f>
        <v>12000</v>
      </c>
      <c r="K10" s="16">
        <f>Tabla1[[#This Row],[Columna3]]-Tabla1[[#This Row],[Columna32]]-Tabla1[[#This Row],[Columna33]]-Tabla1[[#This Row],[Columna1]]-Tabla1[[#This Row],[Columna4]]-Tabla1[[#This Row],[Columna7]]-Tabla1[[#This Row],[Columna8]]</f>
        <v>72000</v>
      </c>
      <c r="L10" s="17" t="s">
        <v>84</v>
      </c>
      <c r="O10" s="6"/>
    </row>
    <row r="11" spans="1:55" ht="93.95" customHeight="1" thickBot="1" x14ac:dyDescent="0.3">
      <c r="A11" s="14">
        <f t="shared" si="0"/>
        <v>6</v>
      </c>
      <c r="B11" s="21" t="s">
        <v>7</v>
      </c>
      <c r="C11" s="19" t="s">
        <v>51</v>
      </c>
      <c r="D11" s="20">
        <v>227387.1</v>
      </c>
      <c r="E11" s="16">
        <v>18387.099999999999</v>
      </c>
      <c r="F11" s="16">
        <v>19000</v>
      </c>
      <c r="G11" s="16">
        <f>Tabla1[[#This Row],[Columna33]]</f>
        <v>19000</v>
      </c>
      <c r="H11" s="16">
        <f>Tabla1[[#This Row],[Columna1]]</f>
        <v>19000</v>
      </c>
      <c r="I11" s="16">
        <f>Tabla1[[#This Row],[Columna4]]</f>
        <v>19000</v>
      </c>
      <c r="J11" s="16">
        <f>Tabla1[[#This Row],[Columna7]]</f>
        <v>19000</v>
      </c>
      <c r="K11" s="16">
        <f>Tabla1[[#This Row],[Columna3]]-Tabla1[[#This Row],[Columna32]]-Tabla1[[#This Row],[Columna33]]-Tabla1[[#This Row],[Columna1]]-Tabla1[[#This Row],[Columna4]]-Tabla1[[#This Row],[Columna7]]-Tabla1[[#This Row],[Columna8]]</f>
        <v>114000</v>
      </c>
      <c r="L11" s="17" t="s">
        <v>84</v>
      </c>
      <c r="O11" s="6"/>
    </row>
    <row r="12" spans="1:55" ht="93.95" customHeight="1" thickBot="1" x14ac:dyDescent="0.3">
      <c r="A12" s="14">
        <f t="shared" si="0"/>
        <v>7</v>
      </c>
      <c r="B12" s="21" t="s">
        <v>18</v>
      </c>
      <c r="C12" s="19" t="s">
        <v>52</v>
      </c>
      <c r="D12" s="20">
        <v>263290.32</v>
      </c>
      <c r="E12" s="16">
        <v>21290.32</v>
      </c>
      <c r="F12" s="16">
        <v>22000</v>
      </c>
      <c r="G12" s="16">
        <f>Tabla1[[#This Row],[Columna33]]</f>
        <v>22000</v>
      </c>
      <c r="H12" s="16">
        <f>Tabla1[[#This Row],[Columna1]]</f>
        <v>22000</v>
      </c>
      <c r="I12" s="16">
        <f>Tabla1[[#This Row],[Columna4]]</f>
        <v>22000</v>
      </c>
      <c r="J12" s="16">
        <f>Tabla1[[#This Row],[Columna7]]</f>
        <v>22000</v>
      </c>
      <c r="K12" s="16">
        <f>Tabla1[[#This Row],[Columna3]]-Tabla1[[#This Row],[Columna32]]-Tabla1[[#This Row],[Columna33]]-Tabla1[[#This Row],[Columna1]]-Tabla1[[#This Row],[Columna4]]-Tabla1[[#This Row],[Columna7]]-Tabla1[[#This Row],[Columna8]]</f>
        <v>132000</v>
      </c>
      <c r="L12" s="17" t="s">
        <v>84</v>
      </c>
      <c r="O12" s="6"/>
    </row>
    <row r="13" spans="1:55" s="4" customFormat="1" ht="93.95" customHeight="1" thickBot="1" x14ac:dyDescent="0.3">
      <c r="A13" s="14">
        <f t="shared" si="0"/>
        <v>8</v>
      </c>
      <c r="B13" s="21" t="s">
        <v>14</v>
      </c>
      <c r="C13" s="19" t="s">
        <v>53</v>
      </c>
      <c r="D13" s="20">
        <v>143612.9</v>
      </c>
      <c r="E13" s="16">
        <v>11612.9</v>
      </c>
      <c r="F13" s="16">
        <v>12000</v>
      </c>
      <c r="G13" s="16">
        <f>Tabla1[[#This Row],[Columna33]]</f>
        <v>12000</v>
      </c>
      <c r="H13" s="16">
        <f>Tabla1[[#This Row],[Columna1]]</f>
        <v>12000</v>
      </c>
      <c r="I13" s="16">
        <f>Tabla1[[#This Row],[Columna4]]</f>
        <v>12000</v>
      </c>
      <c r="J13" s="16">
        <f>Tabla1[[#This Row],[Columna7]]</f>
        <v>12000</v>
      </c>
      <c r="K13" s="16">
        <f>Tabla1[[#This Row],[Columna3]]-Tabla1[[#This Row],[Columna32]]-Tabla1[[#This Row],[Columna33]]-Tabla1[[#This Row],[Columna1]]-Tabla1[[#This Row],[Columna4]]-Tabla1[[#This Row],[Columna7]]-Tabla1[[#This Row],[Columna8]]</f>
        <v>72000</v>
      </c>
      <c r="L13" s="17" t="s">
        <v>84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s="4" customFormat="1" ht="93.95" customHeight="1" thickBot="1" x14ac:dyDescent="0.3">
      <c r="A14" s="14">
        <f t="shared" si="0"/>
        <v>9</v>
      </c>
      <c r="B14" s="21" t="s">
        <v>26</v>
      </c>
      <c r="C14" s="19" t="s">
        <v>54</v>
      </c>
      <c r="D14" s="20">
        <v>179516.13</v>
      </c>
      <c r="E14" s="16">
        <v>14516.13</v>
      </c>
      <c r="F14" s="16">
        <v>15000</v>
      </c>
      <c r="G14" s="16">
        <f>Tabla1[[#This Row],[Columna33]]</f>
        <v>15000</v>
      </c>
      <c r="H14" s="16">
        <f>Tabla1[[#This Row],[Columna1]]</f>
        <v>15000</v>
      </c>
      <c r="I14" s="16">
        <f>Tabla1[[#This Row],[Columna4]]</f>
        <v>15000</v>
      </c>
      <c r="J14" s="16">
        <f>Tabla1[[#This Row],[Columna7]]</f>
        <v>15000</v>
      </c>
      <c r="K14" s="16">
        <f>Tabla1[[#This Row],[Columna3]]-Tabla1[[#This Row],[Columna32]]-Tabla1[[#This Row],[Columna33]]-Tabla1[[#This Row],[Columna1]]-Tabla1[[#This Row],[Columna4]]-Tabla1[[#This Row],[Columna7]]-Tabla1[[#This Row],[Columna8]]</f>
        <v>90000</v>
      </c>
      <c r="L14" s="17" t="s">
        <v>84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s="4" customFormat="1" ht="93.95" customHeight="1" thickBot="1" x14ac:dyDescent="0.3">
      <c r="A15" s="14">
        <f t="shared" si="0"/>
        <v>10</v>
      </c>
      <c r="B15" s="21" t="s">
        <v>16</v>
      </c>
      <c r="C15" s="19" t="s">
        <v>55</v>
      </c>
      <c r="D15" s="20">
        <v>251322.58</v>
      </c>
      <c r="E15" s="16">
        <v>20322.580000000002</v>
      </c>
      <c r="F15" s="16">
        <v>21000</v>
      </c>
      <c r="G15" s="16">
        <f>Tabla1[[#This Row],[Columna33]]</f>
        <v>21000</v>
      </c>
      <c r="H15" s="16">
        <f>Tabla1[[#This Row],[Columna1]]</f>
        <v>21000</v>
      </c>
      <c r="I15" s="16">
        <f>Tabla1[[#This Row],[Columna4]]</f>
        <v>21000</v>
      </c>
      <c r="J15" s="16">
        <f>Tabla1[[#This Row],[Columna7]]</f>
        <v>21000</v>
      </c>
      <c r="K15" s="16">
        <f>Tabla1[[#This Row],[Columna3]]-Tabla1[[#This Row],[Columna32]]-Tabla1[[#This Row],[Columna33]]-Tabla1[[#This Row],[Columna1]]-Tabla1[[#This Row],[Columna4]]-Tabla1[[#This Row],[Columna7]]-Tabla1[[#This Row],[Columna8]]</f>
        <v>126000</v>
      </c>
      <c r="L15" s="17" t="s">
        <v>84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s="4" customFormat="1" ht="93.95" customHeight="1" thickBot="1" x14ac:dyDescent="0.3">
      <c r="A16" s="14">
        <f t="shared" si="0"/>
        <v>11</v>
      </c>
      <c r="B16" s="21" t="s">
        <v>19</v>
      </c>
      <c r="C16" s="19" t="s">
        <v>68</v>
      </c>
      <c r="D16" s="20">
        <v>215419.35</v>
      </c>
      <c r="E16" s="16">
        <v>17419.349999999999</v>
      </c>
      <c r="F16" s="16">
        <v>18000</v>
      </c>
      <c r="G16" s="16">
        <f>Tabla1[[#This Row],[Columna33]]</f>
        <v>18000</v>
      </c>
      <c r="H16" s="16">
        <f>Tabla1[[#This Row],[Columna1]]</f>
        <v>18000</v>
      </c>
      <c r="I16" s="16">
        <f>Tabla1[[#This Row],[Columna4]]</f>
        <v>18000</v>
      </c>
      <c r="J16" s="16">
        <f>Tabla1[[#This Row],[Columna7]]</f>
        <v>18000</v>
      </c>
      <c r="K16" s="16">
        <f>Tabla1[[#This Row],[Columna3]]-Tabla1[[#This Row],[Columna32]]-Tabla1[[#This Row],[Columna33]]-Tabla1[[#This Row],[Columna1]]-Tabla1[[#This Row],[Columna4]]-Tabla1[[#This Row],[Columna7]]-Tabla1[[#This Row],[Columna8]]</f>
        <v>108000</v>
      </c>
      <c r="L16" s="17" t="s">
        <v>84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15" ht="93.95" customHeight="1" thickBot="1" x14ac:dyDescent="0.3">
      <c r="A17" s="14">
        <f t="shared" si="0"/>
        <v>12</v>
      </c>
      <c r="B17" s="21" t="s">
        <v>29</v>
      </c>
      <c r="C17" s="19" t="s">
        <v>56</v>
      </c>
      <c r="D17" s="20">
        <v>107709.68</v>
      </c>
      <c r="E17" s="16">
        <v>8709.68</v>
      </c>
      <c r="F17" s="16">
        <v>9000</v>
      </c>
      <c r="G17" s="16">
        <f>Tabla1[[#This Row],[Columna33]]</f>
        <v>9000</v>
      </c>
      <c r="H17" s="16">
        <f>Tabla1[[#This Row],[Columna1]]</f>
        <v>9000</v>
      </c>
      <c r="I17" s="16">
        <f>Tabla1[[#This Row],[Columna4]]</f>
        <v>9000</v>
      </c>
      <c r="J17" s="16">
        <f>Tabla1[[#This Row],[Columna7]]</f>
        <v>9000</v>
      </c>
      <c r="K17" s="16">
        <f>Tabla1[[#This Row],[Columna3]]-Tabla1[[#This Row],[Columna32]]-Tabla1[[#This Row],[Columna33]]-Tabla1[[#This Row],[Columna1]]-Tabla1[[#This Row],[Columna4]]-Tabla1[[#This Row],[Columna7]]-Tabla1[[#This Row],[Columna8]]</f>
        <v>54000</v>
      </c>
      <c r="L17" s="17" t="s">
        <v>84</v>
      </c>
      <c r="O17" s="6"/>
    </row>
    <row r="18" spans="1:15" ht="93.95" customHeight="1" thickBot="1" x14ac:dyDescent="0.3">
      <c r="A18" s="14">
        <f t="shared" si="0"/>
        <v>13</v>
      </c>
      <c r="B18" s="21" t="s">
        <v>30</v>
      </c>
      <c r="C18" s="19" t="s">
        <v>57</v>
      </c>
      <c r="D18" s="20">
        <v>119677.42</v>
      </c>
      <c r="E18" s="16">
        <v>9677.42</v>
      </c>
      <c r="F18" s="16">
        <v>10000</v>
      </c>
      <c r="G18" s="16">
        <f>Tabla1[[#This Row],[Columna33]]</f>
        <v>10000</v>
      </c>
      <c r="H18" s="16">
        <f>Tabla1[[#This Row],[Columna1]]</f>
        <v>10000</v>
      </c>
      <c r="I18" s="16">
        <f>Tabla1[[#This Row],[Columna4]]</f>
        <v>10000</v>
      </c>
      <c r="J18" s="16">
        <f>Tabla1[[#This Row],[Columna7]]</f>
        <v>10000</v>
      </c>
      <c r="K18" s="16">
        <f>Tabla1[[#This Row],[Columna3]]-Tabla1[[#This Row],[Columna32]]-Tabla1[[#This Row],[Columna33]]-Tabla1[[#This Row],[Columna1]]-Tabla1[[#This Row],[Columna4]]-Tabla1[[#This Row],[Columna7]]-Tabla1[[#This Row],[Columna8]]</f>
        <v>60000</v>
      </c>
      <c r="L18" s="17" t="s">
        <v>84</v>
      </c>
      <c r="O18" s="6"/>
    </row>
    <row r="19" spans="1:15" ht="93.95" customHeight="1" thickBot="1" x14ac:dyDescent="0.3">
      <c r="A19" s="14">
        <f t="shared" si="0"/>
        <v>14</v>
      </c>
      <c r="B19" s="21" t="s">
        <v>31</v>
      </c>
      <c r="C19" s="19" t="s">
        <v>58</v>
      </c>
      <c r="D19" s="20">
        <v>155580.65</v>
      </c>
      <c r="E19" s="16">
        <v>12580.65</v>
      </c>
      <c r="F19" s="16">
        <v>13000</v>
      </c>
      <c r="G19" s="16">
        <f>Tabla1[[#This Row],[Columna33]]</f>
        <v>13000</v>
      </c>
      <c r="H19" s="16">
        <f>Tabla1[[#This Row],[Columna1]]</f>
        <v>13000</v>
      </c>
      <c r="I19" s="16">
        <f>Tabla1[[#This Row],[Columna4]]</f>
        <v>13000</v>
      </c>
      <c r="J19" s="16">
        <f>Tabla1[[#This Row],[Columna7]]</f>
        <v>13000</v>
      </c>
      <c r="K19" s="16">
        <f>Tabla1[[#This Row],[Columna3]]-Tabla1[[#This Row],[Columna32]]-Tabla1[[#This Row],[Columna33]]-Tabla1[[#This Row],[Columna1]]-Tabla1[[#This Row],[Columna4]]-Tabla1[[#This Row],[Columna7]]-Tabla1[[#This Row],[Columna8]]</f>
        <v>78000</v>
      </c>
      <c r="L19" s="17" t="s">
        <v>84</v>
      </c>
      <c r="O19" s="6"/>
    </row>
    <row r="20" spans="1:15" ht="93.95" customHeight="1" thickBot="1" x14ac:dyDescent="0.3">
      <c r="A20" s="14">
        <f t="shared" si="0"/>
        <v>15</v>
      </c>
      <c r="B20" s="21" t="s">
        <v>32</v>
      </c>
      <c r="C20" s="19" t="s">
        <v>59</v>
      </c>
      <c r="D20" s="20">
        <v>239354.84</v>
      </c>
      <c r="E20" s="16">
        <v>19354.84</v>
      </c>
      <c r="F20" s="16">
        <v>20000</v>
      </c>
      <c r="G20" s="16">
        <f>Tabla1[[#This Row],[Columna33]]</f>
        <v>20000</v>
      </c>
      <c r="H20" s="16">
        <f>Tabla1[[#This Row],[Columna1]]</f>
        <v>20000</v>
      </c>
      <c r="I20" s="16">
        <f>Tabla1[[#This Row],[Columna4]]</f>
        <v>20000</v>
      </c>
      <c r="J20" s="16">
        <f>Tabla1[[#This Row],[Columna7]]</f>
        <v>20000</v>
      </c>
      <c r="K20" s="16">
        <f>Tabla1[[#This Row],[Columna3]]-Tabla1[[#This Row],[Columna32]]-Tabla1[[#This Row],[Columna33]]-Tabla1[[#This Row],[Columna1]]-Tabla1[[#This Row],[Columna4]]-Tabla1[[#This Row],[Columna7]]-Tabla1[[#This Row],[Columna8]]</f>
        <v>120000</v>
      </c>
      <c r="L20" s="17" t="s">
        <v>84</v>
      </c>
      <c r="O20" s="6"/>
    </row>
    <row r="21" spans="1:15" ht="93.95" customHeight="1" thickBot="1" x14ac:dyDescent="0.3">
      <c r="A21" s="14">
        <f t="shared" si="0"/>
        <v>16</v>
      </c>
      <c r="B21" s="21" t="s">
        <v>33</v>
      </c>
      <c r="C21" s="19" t="s">
        <v>60</v>
      </c>
      <c r="D21" s="20">
        <v>119677.42</v>
      </c>
      <c r="E21" s="16">
        <v>9677.42</v>
      </c>
      <c r="F21" s="16">
        <v>10000</v>
      </c>
      <c r="G21" s="16">
        <f>Tabla1[[#This Row],[Columna33]]</f>
        <v>10000</v>
      </c>
      <c r="H21" s="16">
        <f>Tabla1[[#This Row],[Columna1]]</f>
        <v>10000</v>
      </c>
      <c r="I21" s="16">
        <f>Tabla1[[#This Row],[Columna4]]</f>
        <v>10000</v>
      </c>
      <c r="J21" s="16">
        <f>Tabla1[[#This Row],[Columna7]]</f>
        <v>10000</v>
      </c>
      <c r="K21" s="16">
        <f>Tabla1[[#This Row],[Columna3]]-Tabla1[[#This Row],[Columna32]]-Tabla1[[#This Row],[Columna33]]-Tabla1[[#This Row],[Columna1]]-Tabla1[[#This Row],[Columna4]]-Tabla1[[#This Row],[Columna7]]-Tabla1[[#This Row],[Columna8]]</f>
        <v>60000</v>
      </c>
      <c r="L21" s="17" t="s">
        <v>84</v>
      </c>
      <c r="O21" s="6"/>
    </row>
    <row r="22" spans="1:15" ht="93.95" customHeight="1" thickBot="1" x14ac:dyDescent="0.3">
      <c r="A22" s="14">
        <f t="shared" si="0"/>
        <v>17</v>
      </c>
      <c r="B22" s="21" t="s">
        <v>34</v>
      </c>
      <c r="C22" s="19" t="s">
        <v>61</v>
      </c>
      <c r="D22" s="20">
        <v>251322.58</v>
      </c>
      <c r="E22" s="16">
        <v>20322.580000000002</v>
      </c>
      <c r="F22" s="16">
        <v>21000</v>
      </c>
      <c r="G22" s="16">
        <f>Tabla1[[#This Row],[Columna33]]</f>
        <v>21000</v>
      </c>
      <c r="H22" s="16">
        <f>Tabla1[[#This Row],[Columna1]]</f>
        <v>21000</v>
      </c>
      <c r="I22" s="16">
        <f>Tabla1[[#This Row],[Columna4]]</f>
        <v>21000</v>
      </c>
      <c r="J22" s="16">
        <f>Tabla1[[#This Row],[Columna7]]</f>
        <v>21000</v>
      </c>
      <c r="K22" s="16">
        <f>Tabla1[[#This Row],[Columna3]]-Tabla1[[#This Row],[Columna32]]-Tabla1[[#This Row],[Columna33]]-Tabla1[[#This Row],[Columna1]]-Tabla1[[#This Row],[Columna4]]-Tabla1[[#This Row],[Columna7]]-Tabla1[[#This Row],[Columna8]]</f>
        <v>126000</v>
      </c>
      <c r="L22" s="17" t="s">
        <v>84</v>
      </c>
      <c r="O22" s="6"/>
    </row>
    <row r="23" spans="1:15" ht="93.95" customHeight="1" thickBot="1" x14ac:dyDescent="0.3">
      <c r="A23" s="14">
        <f t="shared" si="0"/>
        <v>18</v>
      </c>
      <c r="B23" s="21" t="s">
        <v>35</v>
      </c>
      <c r="C23" s="19" t="s">
        <v>62</v>
      </c>
      <c r="D23" s="20">
        <v>239354.84</v>
      </c>
      <c r="E23" s="16">
        <v>19354.84</v>
      </c>
      <c r="F23" s="16">
        <v>20000</v>
      </c>
      <c r="G23" s="16">
        <f>Tabla1[[#This Row],[Columna33]]</f>
        <v>20000</v>
      </c>
      <c r="H23" s="16">
        <f>Tabla1[[#This Row],[Columna1]]</f>
        <v>20000</v>
      </c>
      <c r="I23" s="16">
        <f>Tabla1[[#This Row],[Columna4]]</f>
        <v>20000</v>
      </c>
      <c r="J23" s="16">
        <f>Tabla1[[#This Row],[Columna7]]</f>
        <v>20000</v>
      </c>
      <c r="K23" s="16">
        <f>Tabla1[[#This Row],[Columna3]]-Tabla1[[#This Row],[Columna32]]-Tabla1[[#This Row],[Columna33]]-Tabla1[[#This Row],[Columna1]]-Tabla1[[#This Row],[Columna4]]-Tabla1[[#This Row],[Columna7]]-Tabla1[[#This Row],[Columna8]]</f>
        <v>120000</v>
      </c>
      <c r="L23" s="17" t="s">
        <v>84</v>
      </c>
      <c r="O23" s="6"/>
    </row>
    <row r="24" spans="1:15" ht="93.95" customHeight="1" thickBot="1" x14ac:dyDescent="0.3">
      <c r="A24" s="14">
        <f t="shared" si="0"/>
        <v>19</v>
      </c>
      <c r="B24" s="22" t="s">
        <v>36</v>
      </c>
      <c r="C24" s="19" t="s">
        <v>63</v>
      </c>
      <c r="D24" s="20">
        <v>130580.65</v>
      </c>
      <c r="E24" s="16">
        <v>9580.65</v>
      </c>
      <c r="F24" s="16">
        <v>11000</v>
      </c>
      <c r="G24" s="16">
        <f>Tabla1[[#This Row],[Columna33]]</f>
        <v>11000</v>
      </c>
      <c r="H24" s="16">
        <f>Tabla1[[#This Row],[Columna1]]</f>
        <v>11000</v>
      </c>
      <c r="I24" s="16">
        <f>Tabla1[[#This Row],[Columna4]]</f>
        <v>11000</v>
      </c>
      <c r="J24" s="16">
        <f>Tabla1[[#This Row],[Columna7]]</f>
        <v>11000</v>
      </c>
      <c r="K24" s="16">
        <f>Tabla1[[#This Row],[Columna3]]-Tabla1[[#This Row],[Columna32]]-Tabla1[[#This Row],[Columna33]]-Tabla1[[#This Row],[Columna1]]-Tabla1[[#This Row],[Columna4]]-Tabla1[[#This Row],[Columna7]]-Tabla1[[#This Row],[Columna8]]</f>
        <v>66000</v>
      </c>
      <c r="L24" s="17" t="s">
        <v>84</v>
      </c>
      <c r="O24" s="6"/>
    </row>
    <row r="25" spans="1:15" ht="93.95" customHeight="1" thickBot="1" x14ac:dyDescent="0.3">
      <c r="A25" s="14">
        <f t="shared" si="0"/>
        <v>20</v>
      </c>
      <c r="B25" s="21" t="s">
        <v>12</v>
      </c>
      <c r="C25" s="19" t="s">
        <v>64</v>
      </c>
      <c r="D25" s="20">
        <v>142451.60999999999</v>
      </c>
      <c r="E25" s="16">
        <v>10451.61</v>
      </c>
      <c r="F25" s="16">
        <v>12000</v>
      </c>
      <c r="G25" s="16">
        <f>Tabla1[[#This Row],[Columna33]]</f>
        <v>12000</v>
      </c>
      <c r="H25" s="16">
        <f>Tabla1[[#This Row],[Columna1]]</f>
        <v>12000</v>
      </c>
      <c r="I25" s="16">
        <f>Tabla1[[#This Row],[Columna4]]</f>
        <v>12000</v>
      </c>
      <c r="J25" s="16">
        <f>Tabla1[[#This Row],[Columna7]]</f>
        <v>12000</v>
      </c>
      <c r="K25" s="16">
        <f>Tabla1[[#This Row],[Columna3]]-Tabla1[[#This Row],[Columna32]]-Tabla1[[#This Row],[Columna33]]-Tabla1[[#This Row],[Columna1]]-Tabla1[[#This Row],[Columna4]]-Tabla1[[#This Row],[Columna7]]-Tabla1[[#This Row],[Columna8]]</f>
        <v>72000</v>
      </c>
      <c r="L25" s="17" t="s">
        <v>84</v>
      </c>
      <c r="O25" s="6"/>
    </row>
    <row r="26" spans="1:15" ht="93.95" customHeight="1" thickBot="1" x14ac:dyDescent="0.3">
      <c r="A26" s="14">
        <f t="shared" si="0"/>
        <v>21</v>
      </c>
      <c r="B26" s="21" t="s">
        <v>9</v>
      </c>
      <c r="C26" s="19" t="s">
        <v>65</v>
      </c>
      <c r="D26" s="20">
        <v>106838.71</v>
      </c>
      <c r="E26" s="16">
        <v>7838.71</v>
      </c>
      <c r="F26" s="16">
        <v>9000</v>
      </c>
      <c r="G26" s="16">
        <f>Tabla1[[#This Row],[Columna33]]</f>
        <v>9000</v>
      </c>
      <c r="H26" s="16">
        <f>Tabla1[[#This Row],[Columna1]]</f>
        <v>9000</v>
      </c>
      <c r="I26" s="16">
        <f>Tabla1[[#This Row],[Columna4]]</f>
        <v>9000</v>
      </c>
      <c r="J26" s="16">
        <f>Tabla1[[#This Row],[Columna7]]</f>
        <v>9000</v>
      </c>
      <c r="K26" s="16">
        <f>Tabla1[[#This Row],[Columna3]]-Tabla1[[#This Row],[Columna32]]-Tabla1[[#This Row],[Columna33]]-Tabla1[[#This Row],[Columna1]]-Tabla1[[#This Row],[Columna4]]-Tabla1[[#This Row],[Columna7]]-Tabla1[[#This Row],[Columna8]]</f>
        <v>54000</v>
      </c>
      <c r="L26" s="17" t="s">
        <v>84</v>
      </c>
      <c r="O26" s="6"/>
    </row>
    <row r="27" spans="1:15" ht="93.95" customHeight="1" thickBot="1" x14ac:dyDescent="0.3">
      <c r="A27" s="14">
        <f t="shared" si="0"/>
        <v>22</v>
      </c>
      <c r="B27" s="21" t="s">
        <v>21</v>
      </c>
      <c r="C27" s="19" t="s">
        <v>66</v>
      </c>
      <c r="D27" s="20">
        <v>130580.65</v>
      </c>
      <c r="E27" s="16">
        <v>9580.65</v>
      </c>
      <c r="F27" s="16">
        <v>11000</v>
      </c>
      <c r="G27" s="16">
        <f>Tabla1[[#This Row],[Columna33]]</f>
        <v>11000</v>
      </c>
      <c r="H27" s="16">
        <f>Tabla1[[#This Row],[Columna1]]</f>
        <v>11000</v>
      </c>
      <c r="I27" s="16">
        <f>Tabla1[[#This Row],[Columna4]]</f>
        <v>11000</v>
      </c>
      <c r="J27" s="16">
        <f>Tabla1[[#This Row],[Columna7]]</f>
        <v>11000</v>
      </c>
      <c r="K27" s="16">
        <f>Tabla1[[#This Row],[Columna3]]-Tabla1[[#This Row],[Columna32]]-Tabla1[[#This Row],[Columna33]]-Tabla1[[#This Row],[Columna1]]-Tabla1[[#This Row],[Columna4]]-Tabla1[[#This Row],[Columna7]]-Tabla1[[#This Row],[Columna8]]</f>
        <v>66000</v>
      </c>
      <c r="L27" s="17" t="s">
        <v>84</v>
      </c>
      <c r="O27" s="6"/>
    </row>
    <row r="28" spans="1:15" ht="93.95" customHeight="1" thickBot="1" x14ac:dyDescent="0.3">
      <c r="A28" s="14">
        <f t="shared" si="0"/>
        <v>23</v>
      </c>
      <c r="B28" s="21" t="s">
        <v>25</v>
      </c>
      <c r="C28" s="19" t="s">
        <v>67</v>
      </c>
      <c r="D28" s="20">
        <v>237419.35</v>
      </c>
      <c r="E28" s="16">
        <v>17419.349999999999</v>
      </c>
      <c r="F28" s="16">
        <v>20000</v>
      </c>
      <c r="G28" s="16">
        <f>Tabla1[[#This Row],[Columna33]]</f>
        <v>20000</v>
      </c>
      <c r="H28" s="16">
        <f>Tabla1[[#This Row],[Columna1]]</f>
        <v>20000</v>
      </c>
      <c r="I28" s="16">
        <f>Tabla1[[#This Row],[Columna4]]</f>
        <v>20000</v>
      </c>
      <c r="J28" s="16">
        <f>Tabla1[[#This Row],[Columna7]]</f>
        <v>20000</v>
      </c>
      <c r="K28" s="16">
        <f>Tabla1[[#This Row],[Columna3]]-Tabla1[[#This Row],[Columna32]]-Tabla1[[#This Row],[Columna33]]-Tabla1[[#This Row],[Columna1]]-Tabla1[[#This Row],[Columna4]]-Tabla1[[#This Row],[Columna7]]-Tabla1[[#This Row],[Columna8]]</f>
        <v>120000</v>
      </c>
      <c r="L28" s="17" t="s">
        <v>84</v>
      </c>
      <c r="O28" s="6"/>
    </row>
    <row r="29" spans="1:15" ht="93.95" customHeight="1" thickBot="1" x14ac:dyDescent="0.3">
      <c r="A29" s="14">
        <f t="shared" si="0"/>
        <v>24</v>
      </c>
      <c r="B29" s="21" t="s">
        <v>23</v>
      </c>
      <c r="C29" s="19" t="s">
        <v>69</v>
      </c>
      <c r="D29" s="20">
        <v>195870.97</v>
      </c>
      <c r="E29" s="16">
        <v>14370.97</v>
      </c>
      <c r="F29" s="16">
        <v>16500</v>
      </c>
      <c r="G29" s="16">
        <f>Tabla1[[#This Row],[Columna33]]</f>
        <v>16500</v>
      </c>
      <c r="H29" s="16">
        <f>Tabla1[[#This Row],[Columna1]]</f>
        <v>16500</v>
      </c>
      <c r="I29" s="16">
        <f>Tabla1[[#This Row],[Columna4]]</f>
        <v>16500</v>
      </c>
      <c r="J29" s="16">
        <f>Tabla1[[#This Row],[Columna7]]</f>
        <v>16500</v>
      </c>
      <c r="K29" s="16">
        <f>Tabla1[[#This Row],[Columna3]]-Tabla1[[#This Row],[Columna32]]-Tabla1[[#This Row],[Columna33]]-Tabla1[[#This Row],[Columna1]]-Tabla1[[#This Row],[Columna4]]-Tabla1[[#This Row],[Columna7]]-Tabla1[[#This Row],[Columna8]]</f>
        <v>99000</v>
      </c>
      <c r="L29" s="17" t="s">
        <v>84</v>
      </c>
      <c r="O29" s="6"/>
    </row>
    <row r="30" spans="1:15" ht="93.95" customHeight="1" thickBot="1" x14ac:dyDescent="0.3">
      <c r="A30" s="14">
        <f t="shared" si="0"/>
        <v>25</v>
      </c>
      <c r="B30" s="21" t="s">
        <v>20</v>
      </c>
      <c r="C30" s="19" t="s">
        <v>70</v>
      </c>
      <c r="D30" s="20">
        <v>102090.32</v>
      </c>
      <c r="E30" s="16">
        <v>7490.32</v>
      </c>
      <c r="F30" s="16">
        <v>8600</v>
      </c>
      <c r="G30" s="16">
        <f>Tabla1[[#This Row],[Columna33]]</f>
        <v>8600</v>
      </c>
      <c r="H30" s="16">
        <f>Tabla1[[#This Row],[Columna1]]</f>
        <v>8600</v>
      </c>
      <c r="I30" s="16">
        <f>Tabla1[[#This Row],[Columna4]]</f>
        <v>8600</v>
      </c>
      <c r="J30" s="16">
        <f>Tabla1[[#This Row],[Columna7]]</f>
        <v>8600</v>
      </c>
      <c r="K30" s="16">
        <f>Tabla1[[#This Row],[Columna3]]-Tabla1[[#This Row],[Columna32]]-Tabla1[[#This Row],[Columna33]]-Tabla1[[#This Row],[Columna1]]-Tabla1[[#This Row],[Columna4]]-Tabla1[[#This Row],[Columna7]]-Tabla1[[#This Row],[Columna8]]</f>
        <v>51600</v>
      </c>
      <c r="L30" s="17" t="s">
        <v>84</v>
      </c>
      <c r="O30" s="6"/>
    </row>
    <row r="31" spans="1:15" ht="93.95" customHeight="1" thickBot="1" x14ac:dyDescent="0.3">
      <c r="A31" s="14">
        <f t="shared" si="0"/>
        <v>26</v>
      </c>
      <c r="B31" s="21" t="s">
        <v>22</v>
      </c>
      <c r="C31" s="19" t="s">
        <v>71</v>
      </c>
      <c r="D31" s="20">
        <v>149633.54999999999</v>
      </c>
      <c r="E31" s="16">
        <v>10978.55</v>
      </c>
      <c r="F31" s="16">
        <v>12605</v>
      </c>
      <c r="G31" s="16">
        <f>Tabla1[[#This Row],[Columna33]]</f>
        <v>12605</v>
      </c>
      <c r="H31" s="16">
        <f>Tabla1[[#This Row],[Columna1]]</f>
        <v>12605</v>
      </c>
      <c r="I31" s="16">
        <f>Tabla1[[#This Row],[Columna4]]</f>
        <v>12605</v>
      </c>
      <c r="J31" s="16">
        <f>Tabla1[[#This Row],[Columna7]]</f>
        <v>12605</v>
      </c>
      <c r="K31" s="16">
        <f>Tabla1[[#This Row],[Columna3]]-Tabla1[[#This Row],[Columna32]]-Tabla1[[#This Row],[Columna33]]-Tabla1[[#This Row],[Columna1]]-Tabla1[[#This Row],[Columna4]]-Tabla1[[#This Row],[Columna7]]-Tabla1[[#This Row],[Columna8]]</f>
        <v>75630</v>
      </c>
      <c r="L31" s="17" t="s">
        <v>84</v>
      </c>
      <c r="O31" s="6"/>
    </row>
    <row r="32" spans="1:15" ht="93.95" customHeight="1" thickBot="1" x14ac:dyDescent="0.3">
      <c r="A32" s="14">
        <f t="shared" si="0"/>
        <v>27</v>
      </c>
      <c r="B32" s="21" t="s">
        <v>28</v>
      </c>
      <c r="C32" s="19" t="s">
        <v>72</v>
      </c>
      <c r="D32" s="20">
        <v>213677.42</v>
      </c>
      <c r="E32" s="16">
        <v>15677.42</v>
      </c>
      <c r="F32" s="16">
        <v>18000</v>
      </c>
      <c r="G32" s="16">
        <f>Tabla1[[#This Row],[Columna33]]</f>
        <v>18000</v>
      </c>
      <c r="H32" s="16">
        <f>Tabla1[[#This Row],[Columna1]]</f>
        <v>18000</v>
      </c>
      <c r="I32" s="16">
        <f>Tabla1[[#This Row],[Columna4]]</f>
        <v>18000</v>
      </c>
      <c r="J32" s="16">
        <v>1800</v>
      </c>
      <c r="K32" s="16">
        <v>0</v>
      </c>
      <c r="L32" s="17" t="s">
        <v>94</v>
      </c>
      <c r="O32" s="6"/>
    </row>
    <row r="33" spans="1:15" ht="93.95" customHeight="1" thickBot="1" x14ac:dyDescent="0.3">
      <c r="A33" s="14">
        <f t="shared" si="0"/>
        <v>28</v>
      </c>
      <c r="B33" s="21" t="s">
        <v>37</v>
      </c>
      <c r="C33" s="19" t="s">
        <v>73</v>
      </c>
      <c r="D33" s="20">
        <v>131649.03</v>
      </c>
      <c r="E33" s="16">
        <v>9659.0300000000007</v>
      </c>
      <c r="F33" s="16">
        <v>11090</v>
      </c>
      <c r="G33" s="16">
        <f>Tabla1[[#This Row],[Columna33]]</f>
        <v>11090</v>
      </c>
      <c r="H33" s="16">
        <f>Tabla1[[#This Row],[Columna1]]</f>
        <v>11090</v>
      </c>
      <c r="I33" s="16">
        <f>Tabla1[[#This Row],[Columna4]]</f>
        <v>11090</v>
      </c>
      <c r="J33" s="16">
        <f>Tabla1[[#This Row],[Columna7]]</f>
        <v>11090</v>
      </c>
      <c r="K33" s="16">
        <f>Tabla1[[#This Row],[Columna3]]-Tabla1[[#This Row],[Columna32]]-Tabla1[[#This Row],[Columna33]]-Tabla1[[#This Row],[Columna1]]-Tabla1[[#This Row],[Columna4]]-Tabla1[[#This Row],[Columna7]]-Tabla1[[#This Row],[Columna8]]</f>
        <v>66540</v>
      </c>
      <c r="L33" s="17" t="s">
        <v>84</v>
      </c>
      <c r="O33" s="6"/>
    </row>
    <row r="34" spans="1:15" ht="93.95" customHeight="1" thickBot="1" x14ac:dyDescent="0.3">
      <c r="A34" s="14">
        <f t="shared" si="0"/>
        <v>29</v>
      </c>
      <c r="B34" s="22" t="s">
        <v>38</v>
      </c>
      <c r="C34" s="18" t="s">
        <v>74</v>
      </c>
      <c r="D34" s="16">
        <v>215458.06</v>
      </c>
      <c r="E34" s="16">
        <v>15808.06</v>
      </c>
      <c r="F34" s="16">
        <v>18150</v>
      </c>
      <c r="G34" s="16">
        <f>Tabla1[[#This Row],[Columna33]]</f>
        <v>18150</v>
      </c>
      <c r="H34" s="16">
        <f>Tabla1[[#This Row],[Columna1]]</f>
        <v>18150</v>
      </c>
      <c r="I34" s="16">
        <f>Tabla1[[#This Row],[Columna4]]</f>
        <v>18150</v>
      </c>
      <c r="J34" s="16">
        <f>Tabla1[[#This Row],[Columna7]]</f>
        <v>18150</v>
      </c>
      <c r="K34" s="16">
        <f>Tabla1[[#This Row],[Columna3]]-Tabla1[[#This Row],[Columna32]]-Tabla1[[#This Row],[Columna33]]-Tabla1[[#This Row],[Columna1]]-Tabla1[[#This Row],[Columna4]]-Tabla1[[#This Row],[Columna7]]-Tabla1[[#This Row],[Columna8]]</f>
        <v>108900</v>
      </c>
      <c r="L34" s="17" t="s">
        <v>84</v>
      </c>
      <c r="O34" s="6"/>
    </row>
    <row r="35" spans="1:15" ht="93.95" customHeight="1" thickBot="1" x14ac:dyDescent="0.3">
      <c r="A35" s="14">
        <f t="shared" si="0"/>
        <v>30</v>
      </c>
      <c r="B35" s="21" t="s">
        <v>17</v>
      </c>
      <c r="C35" s="19" t="s">
        <v>75</v>
      </c>
      <c r="D35" s="16">
        <v>106548.39</v>
      </c>
      <c r="E35" s="16">
        <v>7548.39</v>
      </c>
      <c r="F35" s="16">
        <v>9000</v>
      </c>
      <c r="G35" s="16">
        <f>Tabla1[[#This Row],[Columna33]]</f>
        <v>9000</v>
      </c>
      <c r="H35" s="16">
        <f>Tabla1[[#This Row],[Columna1]]</f>
        <v>9000</v>
      </c>
      <c r="I35" s="16">
        <f>Tabla1[[#This Row],[Columna4]]</f>
        <v>9000</v>
      </c>
      <c r="J35" s="16">
        <f>Tabla1[[#This Row],[Columna7]]</f>
        <v>9000</v>
      </c>
      <c r="K35" s="16">
        <f>Tabla1[[#This Row],[Columna3]]-Tabla1[[#This Row],[Columna32]]-Tabla1[[#This Row],[Columna33]]-Tabla1[[#This Row],[Columna1]]-Tabla1[[#This Row],[Columna4]]-Tabla1[[#This Row],[Columna7]]-Tabla1[[#This Row],[Columna8]]</f>
        <v>54000</v>
      </c>
      <c r="L35" s="17" t="s">
        <v>84</v>
      </c>
      <c r="O35" s="6"/>
    </row>
    <row r="36" spans="1:15" ht="93.95" customHeight="1" thickBot="1" x14ac:dyDescent="0.3">
      <c r="A36" s="14">
        <f t="shared" si="0"/>
        <v>31</v>
      </c>
      <c r="B36" s="21" t="s">
        <v>13</v>
      </c>
      <c r="C36" s="19" t="s">
        <v>76</v>
      </c>
      <c r="D36" s="16">
        <v>71032.259999999995</v>
      </c>
      <c r="E36" s="16">
        <v>5032.26</v>
      </c>
      <c r="F36" s="16">
        <v>6000</v>
      </c>
      <c r="G36" s="16">
        <f>Tabla1[[#This Row],[Columna33]]</f>
        <v>6000</v>
      </c>
      <c r="H36" s="16">
        <f>Tabla1[[#This Row],[Columna1]]</f>
        <v>6000</v>
      </c>
      <c r="I36" s="16">
        <f>Tabla1[[#This Row],[Columna4]]</f>
        <v>6000</v>
      </c>
      <c r="J36" s="16">
        <f>Tabla1[[#This Row],[Columna7]]</f>
        <v>6000</v>
      </c>
      <c r="K36" s="16">
        <f>Tabla1[[#This Row],[Columna3]]-Tabla1[[#This Row],[Columna32]]-Tabla1[[#This Row],[Columna33]]-Tabla1[[#This Row],[Columna1]]-Tabla1[[#This Row],[Columna4]]-Tabla1[[#This Row],[Columna7]]-Tabla1[[#This Row],[Columna8]]</f>
        <v>36000</v>
      </c>
      <c r="L36" s="17" t="s">
        <v>84</v>
      </c>
      <c r="O36" s="6"/>
    </row>
    <row r="37" spans="1:15" ht="93.95" customHeight="1" thickBot="1" x14ac:dyDescent="0.3">
      <c r="A37" s="14">
        <f t="shared" si="0"/>
        <v>32</v>
      </c>
      <c r="B37" s="21" t="s">
        <v>39</v>
      </c>
      <c r="C37" s="19" t="s">
        <v>77</v>
      </c>
      <c r="D37" s="16">
        <v>94709.68</v>
      </c>
      <c r="E37" s="16">
        <v>6709.68</v>
      </c>
      <c r="F37" s="16">
        <v>8000</v>
      </c>
      <c r="G37" s="16">
        <f>Tabla1[[#This Row],[Columna33]]</f>
        <v>8000</v>
      </c>
      <c r="H37" s="16">
        <f>Tabla1[[#This Row],[Columna1]]</f>
        <v>8000</v>
      </c>
      <c r="I37" s="16">
        <f>Tabla1[[#This Row],[Columna4]]</f>
        <v>8000</v>
      </c>
      <c r="J37" s="16">
        <f>Tabla1[[#This Row],[Columna7]]</f>
        <v>8000</v>
      </c>
      <c r="K37" s="16">
        <f>Tabla1[[#This Row],[Columna3]]-Tabla1[[#This Row],[Columna32]]-Tabla1[[#This Row],[Columna33]]-Tabla1[[#This Row],[Columna1]]-Tabla1[[#This Row],[Columna4]]-Tabla1[[#This Row],[Columna7]]-Tabla1[[#This Row],[Columna8]]</f>
        <v>48000</v>
      </c>
      <c r="L37" s="17" t="s">
        <v>84</v>
      </c>
      <c r="O37" s="6"/>
    </row>
    <row r="38" spans="1:15" ht="93.95" customHeight="1" thickBot="1" x14ac:dyDescent="0.3">
      <c r="A38" s="14">
        <f t="shared" si="0"/>
        <v>33</v>
      </c>
      <c r="B38" s="22" t="s">
        <v>40</v>
      </c>
      <c r="C38" s="19" t="s">
        <v>78</v>
      </c>
      <c r="D38" s="16">
        <v>179534.03</v>
      </c>
      <c r="E38" s="16">
        <v>12719.03</v>
      </c>
      <c r="F38" s="16">
        <v>15165</v>
      </c>
      <c r="G38" s="16">
        <f>Tabla1[[#This Row],[Columna33]]</f>
        <v>15165</v>
      </c>
      <c r="H38" s="16">
        <f>Tabla1[[#This Row],[Columna1]]</f>
        <v>15165</v>
      </c>
      <c r="I38" s="16">
        <f>Tabla1[[#This Row],[Columna4]]</f>
        <v>15165</v>
      </c>
      <c r="J38" s="16">
        <f>Tabla1[[#This Row],[Columna7]]</f>
        <v>15165</v>
      </c>
      <c r="K38" s="16">
        <f>Tabla1[[#This Row],[Columna3]]-Tabla1[[#This Row],[Columna32]]-Tabla1[[#This Row],[Columna33]]-Tabla1[[#This Row],[Columna1]]-Tabla1[[#This Row],[Columna4]]-Tabla1[[#This Row],[Columna7]]-Tabla1[[#This Row],[Columna8]]</f>
        <v>90990</v>
      </c>
      <c r="L38" s="17" t="s">
        <v>84</v>
      </c>
      <c r="O38" s="6"/>
    </row>
    <row r="39" spans="1:15" ht="93.95" customHeight="1" thickBot="1" x14ac:dyDescent="0.3">
      <c r="A39" s="14">
        <f t="shared" si="0"/>
        <v>34</v>
      </c>
      <c r="B39" s="21" t="s">
        <v>41</v>
      </c>
      <c r="C39" s="19" t="s">
        <v>79</v>
      </c>
      <c r="D39" s="16">
        <v>191500.65</v>
      </c>
      <c r="E39" s="16">
        <v>13080.65</v>
      </c>
      <c r="F39" s="16">
        <v>16220</v>
      </c>
      <c r="G39" s="16">
        <f>Tabla1[[#This Row],[Columna33]]</f>
        <v>16220</v>
      </c>
      <c r="H39" s="16">
        <f>Tabla1[[#This Row],[Columna1]]</f>
        <v>16220</v>
      </c>
      <c r="I39" s="16">
        <f>Tabla1[[#This Row],[Columna4]]</f>
        <v>16220</v>
      </c>
      <c r="J39" s="16">
        <f>Tabla1[[#This Row],[Columna7]]</f>
        <v>16220</v>
      </c>
      <c r="K39" s="16">
        <f>Tabla1[[#This Row],[Columna3]]-Tabla1[[#This Row],[Columna32]]-Tabla1[[#This Row],[Columna33]]-Tabla1[[#This Row],[Columna1]]-Tabla1[[#This Row],[Columna4]]-Tabla1[[#This Row],[Columna7]]-Tabla1[[#This Row],[Columna8]]</f>
        <v>97320</v>
      </c>
      <c r="L39" s="17" t="s">
        <v>84</v>
      </c>
      <c r="O39" s="6"/>
    </row>
    <row r="40" spans="1:15" ht="93.95" customHeight="1" thickBot="1" x14ac:dyDescent="0.3">
      <c r="A40" s="14">
        <f t="shared" si="0"/>
        <v>35</v>
      </c>
      <c r="B40" s="21" t="s">
        <v>42</v>
      </c>
      <c r="C40" s="19" t="s">
        <v>80</v>
      </c>
      <c r="D40" s="16">
        <v>113696.13</v>
      </c>
      <c r="E40" s="16">
        <v>7766.13</v>
      </c>
      <c r="F40" s="16">
        <v>9630</v>
      </c>
      <c r="G40" s="16">
        <f>Tabla1[[#This Row],[Columna33]]</f>
        <v>9630</v>
      </c>
      <c r="H40" s="16">
        <f>Tabla1[[#This Row],[Columna1]]</f>
        <v>9630</v>
      </c>
      <c r="I40" s="16">
        <f>Tabla1[[#This Row],[Columna4]]</f>
        <v>9630</v>
      </c>
      <c r="J40" s="16">
        <f>Tabla1[[#This Row],[Columna7]]</f>
        <v>9630</v>
      </c>
      <c r="K40" s="16">
        <f>Tabla1[[#This Row],[Columna3]]-Tabla1[[#This Row],[Columna32]]-Tabla1[[#This Row],[Columna33]]-Tabla1[[#This Row],[Columna1]]-Tabla1[[#This Row],[Columna4]]-Tabla1[[#This Row],[Columna7]]-Tabla1[[#This Row],[Columna8]]</f>
        <v>57780</v>
      </c>
      <c r="L40" s="17" t="s">
        <v>84</v>
      </c>
      <c r="O40" s="6"/>
    </row>
    <row r="41" spans="1:15" ht="93.95" customHeight="1" thickBot="1" x14ac:dyDescent="0.3">
      <c r="A41" s="14">
        <f t="shared" si="0"/>
        <v>36</v>
      </c>
      <c r="B41" s="21" t="s">
        <v>43</v>
      </c>
      <c r="C41" s="19" t="s">
        <v>81</v>
      </c>
      <c r="D41" s="16">
        <v>191500.65</v>
      </c>
      <c r="E41" s="16">
        <v>13080.65</v>
      </c>
      <c r="F41" s="16">
        <v>16220</v>
      </c>
      <c r="G41" s="16">
        <f>Tabla1[[#This Row],[Columna33]]</f>
        <v>16220</v>
      </c>
      <c r="H41" s="16">
        <f>Tabla1[[#This Row],[Columna1]]</f>
        <v>16220</v>
      </c>
      <c r="I41" s="16">
        <f>Tabla1[[#This Row],[Columna4]]</f>
        <v>16220</v>
      </c>
      <c r="J41" s="16">
        <f>Tabla1[[#This Row],[Columna7]]</f>
        <v>16220</v>
      </c>
      <c r="K41" s="16">
        <f>Tabla1[[#This Row],[Columna3]]-Tabla1[[#This Row],[Columna32]]-Tabla1[[#This Row],[Columna33]]-Tabla1[[#This Row],[Columna1]]-Tabla1[[#This Row],[Columna4]]-Tabla1[[#This Row],[Columna7]]-Tabla1[[#This Row],[Columna8]]</f>
        <v>97320</v>
      </c>
      <c r="L41" s="17" t="s">
        <v>84</v>
      </c>
      <c r="O41" s="6"/>
    </row>
    <row r="42" spans="1:15" ht="93.95" customHeight="1" thickBot="1" x14ac:dyDescent="0.3">
      <c r="A42" s="14">
        <f t="shared" si="0"/>
        <v>37</v>
      </c>
      <c r="B42" s="21" t="s">
        <v>44</v>
      </c>
      <c r="C42" s="19" t="s">
        <v>82</v>
      </c>
      <c r="D42" s="16">
        <v>174677.42</v>
      </c>
      <c r="E42" s="16">
        <v>9677.42</v>
      </c>
      <c r="F42" s="16">
        <v>15000</v>
      </c>
      <c r="G42" s="16">
        <f>Tabla1[[#This Row],[Columna33]]</f>
        <v>15000</v>
      </c>
      <c r="H42" s="16">
        <f>Tabla1[[#This Row],[Columna1]]</f>
        <v>15000</v>
      </c>
      <c r="I42" s="16">
        <f>Tabla1[[#This Row],[Columna4]]</f>
        <v>15000</v>
      </c>
      <c r="J42" s="16">
        <f>Tabla1[[#This Row],[Columna7]]</f>
        <v>15000</v>
      </c>
      <c r="K42" s="16">
        <f>Tabla1[[#This Row],[Columna3]]-Tabla1[[#This Row],[Columna32]]-Tabla1[[#This Row],[Columna33]]-Tabla1[[#This Row],[Columna1]]-Tabla1[[#This Row],[Columna4]]-Tabla1[[#This Row],[Columna7]]-Tabla1[[#This Row],[Columna8]]</f>
        <v>90000</v>
      </c>
      <c r="L42" s="17" t="s">
        <v>84</v>
      </c>
      <c r="O42" s="6"/>
    </row>
    <row r="43" spans="1:15" ht="93.95" customHeight="1" thickBot="1" x14ac:dyDescent="0.3">
      <c r="A43" s="14">
        <f t="shared" si="0"/>
        <v>38</v>
      </c>
      <c r="B43" s="22" t="s">
        <v>87</v>
      </c>
      <c r="C43" s="23" t="s">
        <v>90</v>
      </c>
      <c r="D43" s="16">
        <v>89706.22</v>
      </c>
      <c r="E43" s="16">
        <v>0</v>
      </c>
      <c r="F43" s="16">
        <v>6964.29</v>
      </c>
      <c r="G43" s="16">
        <v>15000</v>
      </c>
      <c r="H43" s="16">
        <f>Tabla1[[#This Row],[Columna1]]</f>
        <v>15000</v>
      </c>
      <c r="I43" s="16">
        <f>Tabla1[[#This Row],[Columna4]]</f>
        <v>15000</v>
      </c>
      <c r="J43" s="16">
        <f>Tabla1[[#This Row],[Columna7]]</f>
        <v>15000</v>
      </c>
      <c r="K43" s="16">
        <f>Tabla1[[#This Row],[Columna3]]-Tabla1[[#This Row],[Columna32]]-Tabla1[[#This Row],[Columna33]]-Tabla1[[#This Row],[Columna1]]-Tabla1[[#This Row],[Columna4]]-Tabla1[[#This Row],[Columna7]]-Tabla1[[#This Row],[Columna8]]</f>
        <v>22741.930000000008</v>
      </c>
      <c r="L43" s="17" t="s">
        <v>84</v>
      </c>
    </row>
    <row r="44" spans="1:15" ht="93.95" customHeight="1" thickBot="1" x14ac:dyDescent="0.3">
      <c r="A44" s="14">
        <f t="shared" si="0"/>
        <v>39</v>
      </c>
      <c r="B44" s="22" t="s">
        <v>88</v>
      </c>
      <c r="C44" s="23" t="s">
        <v>91</v>
      </c>
      <c r="D44" s="16">
        <v>99677.42</v>
      </c>
      <c r="E44" s="16">
        <v>0</v>
      </c>
      <c r="F44" s="16">
        <v>0</v>
      </c>
      <c r="G44" s="16">
        <v>9677.42</v>
      </c>
      <c r="H44" s="16">
        <v>10000</v>
      </c>
      <c r="I44" s="16">
        <f>Tabla1[[#This Row],[Columna4]]</f>
        <v>10000</v>
      </c>
      <c r="J44" s="16">
        <f>Tabla1[[#This Row],[Columna7]]</f>
        <v>10000</v>
      </c>
      <c r="K44" s="16">
        <f>Tabla1[[#This Row],[Columna3]]-Tabla1[[#This Row],[Columna32]]-Tabla1[[#This Row],[Columna33]]-Tabla1[[#This Row],[Columna1]]-Tabla1[[#This Row],[Columna4]]-Tabla1[[#This Row],[Columna7]]-Tabla1[[#This Row],[Columna8]]</f>
        <v>60000</v>
      </c>
      <c r="L44" s="17" t="s">
        <v>84</v>
      </c>
    </row>
    <row r="45" spans="1:15" ht="93.95" customHeight="1" thickBot="1" x14ac:dyDescent="0.3">
      <c r="A45" s="14">
        <f t="shared" si="0"/>
        <v>40</v>
      </c>
      <c r="B45" s="24" t="s">
        <v>89</v>
      </c>
      <c r="C45" s="23" t="s">
        <v>92</v>
      </c>
      <c r="D45" s="16">
        <v>138193.54999999999</v>
      </c>
      <c r="E45" s="16">
        <v>0</v>
      </c>
      <c r="F45" s="16">
        <v>0</v>
      </c>
      <c r="G45" s="16">
        <v>12193.55</v>
      </c>
      <c r="H45" s="16">
        <v>14000</v>
      </c>
      <c r="I45" s="16">
        <f>Tabla1[[#This Row],[Columna4]]</f>
        <v>14000</v>
      </c>
      <c r="J45" s="16">
        <f>Tabla1[[#This Row],[Columna7]]</f>
        <v>14000</v>
      </c>
      <c r="K45" s="16">
        <f>Tabla1[[#This Row],[Columna3]]-Tabla1[[#This Row],[Columna32]]-Tabla1[[#This Row],[Columna33]]-Tabla1[[#This Row],[Columna1]]-Tabla1[[#This Row],[Columna4]]-Tabla1[[#This Row],[Columna7]]-Tabla1[[#This Row],[Columna8]]</f>
        <v>83999.999999999985</v>
      </c>
      <c r="L45" s="17" t="s">
        <v>84</v>
      </c>
    </row>
    <row r="46" spans="1:15" ht="93.95" customHeight="1" thickBot="1" x14ac:dyDescent="0.3">
      <c r="A46" s="14">
        <f t="shared" si="0"/>
        <v>41</v>
      </c>
      <c r="B46" s="24" t="s">
        <v>24</v>
      </c>
      <c r="C46" s="18" t="s">
        <v>95</v>
      </c>
      <c r="D46" s="25">
        <v>139354.84</v>
      </c>
      <c r="E46" s="16">
        <v>0</v>
      </c>
      <c r="F46" s="16">
        <v>0</v>
      </c>
      <c r="G46" s="16">
        <v>4354.84</v>
      </c>
      <c r="H46" s="16">
        <v>15000</v>
      </c>
      <c r="I46" s="16">
        <f>Tabla1[[#This Row],[Columna4]]</f>
        <v>15000</v>
      </c>
      <c r="J46" s="16">
        <f>Tabla1[[#This Row],[Columna7]]</f>
        <v>15000</v>
      </c>
      <c r="K46" s="16">
        <f>Tabla1[[#This Row],[Columna3]]-Tabla1[[#This Row],[Columna32]]-Tabla1[[#This Row],[Columna33]]-Tabla1[[#This Row],[Columna1]]-Tabla1[[#This Row],[Columna4]]-Tabla1[[#This Row],[Columna7]]-Tabla1[[#This Row],[Columna8]]</f>
        <v>90000</v>
      </c>
      <c r="L46" s="17" t="s">
        <v>84</v>
      </c>
    </row>
    <row r="47" spans="1:15" ht="93.95" customHeight="1" thickBot="1" x14ac:dyDescent="0.3">
      <c r="A47" s="14">
        <f t="shared" si="0"/>
        <v>42</v>
      </c>
      <c r="B47" s="24" t="s">
        <v>98</v>
      </c>
      <c r="C47" s="23" t="s">
        <v>96</v>
      </c>
      <c r="D47" s="25">
        <v>167833.33</v>
      </c>
      <c r="E47" s="16">
        <v>0</v>
      </c>
      <c r="F47" s="16">
        <v>0</v>
      </c>
      <c r="G47" s="16">
        <f>Tabla1[[#This Row],[Columna33]]</f>
        <v>0</v>
      </c>
      <c r="H47" s="16">
        <v>15833.33</v>
      </c>
      <c r="I47" s="16">
        <v>19000</v>
      </c>
      <c r="J47" s="16">
        <f>Tabla1[[#This Row],[Columna7]]</f>
        <v>19000</v>
      </c>
      <c r="K47" s="16">
        <v>0</v>
      </c>
      <c r="L47" s="17" t="s">
        <v>94</v>
      </c>
    </row>
    <row r="48" spans="1:15" ht="93.95" customHeight="1" thickBot="1" x14ac:dyDescent="0.3">
      <c r="A48" s="14">
        <f t="shared" si="0"/>
        <v>43</v>
      </c>
      <c r="B48" s="26" t="s">
        <v>45</v>
      </c>
      <c r="C48" s="27" t="s">
        <v>97</v>
      </c>
      <c r="D48" s="25">
        <v>42500</v>
      </c>
      <c r="E48" s="16">
        <v>0</v>
      </c>
      <c r="F48" s="16">
        <v>0</v>
      </c>
      <c r="G48" s="16">
        <f>Tabla1[[#This Row],[Columna33]]</f>
        <v>0</v>
      </c>
      <c r="H48" s="16">
        <v>12500</v>
      </c>
      <c r="I48" s="16">
        <v>15000</v>
      </c>
      <c r="J48" s="16">
        <f>Tabla1[[#This Row],[Columna7]]</f>
        <v>15000</v>
      </c>
      <c r="K48" s="16">
        <f>Tabla1[[#This Row],[Columna3]]-Tabla1[[#This Row],[Columna32]]-Tabla1[[#This Row],[Columna33]]-Tabla1[[#This Row],[Columna1]]-Tabla1[[#This Row],[Columna4]]-Tabla1[[#This Row],[Columna7]]-Tabla1[[#This Row],[Columna8]]</f>
        <v>0</v>
      </c>
      <c r="L48" s="17" t="s">
        <v>104</v>
      </c>
    </row>
    <row r="49" spans="1:12" ht="93.95" customHeight="1" thickBot="1" x14ac:dyDescent="0.3">
      <c r="A49" s="14">
        <f t="shared" si="0"/>
        <v>44</v>
      </c>
      <c r="B49" s="26" t="s">
        <v>101</v>
      </c>
      <c r="C49" s="27" t="s">
        <v>100</v>
      </c>
      <c r="D49" s="25">
        <v>120350</v>
      </c>
      <c r="E49" s="16">
        <v>0</v>
      </c>
      <c r="F49" s="16">
        <v>0</v>
      </c>
      <c r="G49" s="16">
        <f>Tabla1[[#This Row],[Columna33]]</f>
        <v>0</v>
      </c>
      <c r="H49" s="16">
        <v>4350</v>
      </c>
      <c r="I49" s="16">
        <v>14500</v>
      </c>
      <c r="J49" s="16">
        <f>Tabla1[[#This Row],[Columna7]]</f>
        <v>14500</v>
      </c>
      <c r="K49" s="16">
        <f>Tabla1[[#This Row],[Columna3]]-Tabla1[[#This Row],[Columna32]]-Tabla1[[#This Row],[Columna33]]-Tabla1[[#This Row],[Columna1]]-Tabla1[[#This Row],[Columna4]]-Tabla1[[#This Row],[Columna7]]-Tabla1[[#This Row],[Columna8]]</f>
        <v>87000</v>
      </c>
      <c r="L49" s="17" t="s">
        <v>84</v>
      </c>
    </row>
    <row r="50" spans="1:12" ht="93.95" customHeight="1" thickBot="1" x14ac:dyDescent="0.3">
      <c r="A50" s="14">
        <f t="shared" si="0"/>
        <v>45</v>
      </c>
      <c r="B50" s="26" t="s">
        <v>108</v>
      </c>
      <c r="C50" s="27" t="s">
        <v>105</v>
      </c>
      <c r="D50" s="25">
        <v>35806.449999999997</v>
      </c>
      <c r="E50" s="16">
        <v>0</v>
      </c>
      <c r="F50" s="16">
        <v>0</v>
      </c>
      <c r="G50" s="16">
        <f>Tabla1[[#This Row],[Columna33]]</f>
        <v>0</v>
      </c>
      <c r="H50" s="16">
        <v>0</v>
      </c>
      <c r="I50" s="16">
        <v>5806.45</v>
      </c>
      <c r="J50" s="16">
        <v>15000</v>
      </c>
      <c r="K50" s="16">
        <f>Tabla1[[#This Row],[Columna3]]-Tabla1[[#This Row],[Columna32]]-Tabla1[[#This Row],[Columna33]]-Tabla1[[#This Row],[Columna1]]-Tabla1[[#This Row],[Columna4]]-Tabla1[[#This Row],[Columna7]]-Tabla1[[#This Row],[Columna8]]</f>
        <v>14999.999999999996</v>
      </c>
      <c r="L50" s="17" t="s">
        <v>109</v>
      </c>
    </row>
    <row r="51" spans="1:12" ht="93.95" customHeight="1" thickBot="1" x14ac:dyDescent="0.3">
      <c r="A51" s="14">
        <f t="shared" si="0"/>
        <v>46</v>
      </c>
      <c r="B51" s="26" t="s">
        <v>110</v>
      </c>
      <c r="C51" s="27" t="s">
        <v>106</v>
      </c>
      <c r="D51" s="25">
        <v>20000</v>
      </c>
      <c r="E51" s="16">
        <v>0</v>
      </c>
      <c r="F51" s="16">
        <v>0</v>
      </c>
      <c r="G51" s="16">
        <f>Tabla1[[#This Row],[Columna33]]</f>
        <v>0</v>
      </c>
      <c r="H51" s="16">
        <v>0</v>
      </c>
      <c r="I51" s="16">
        <v>0</v>
      </c>
      <c r="J51" s="16">
        <v>20000</v>
      </c>
      <c r="K51" s="16">
        <f>Tabla1[[#This Row],[Columna3]]-Tabla1[[#This Row],[Columna32]]-Tabla1[[#This Row],[Columna33]]-Tabla1[[#This Row],[Columna1]]-Tabla1[[#This Row],[Columna4]]-Tabla1[[#This Row],[Columna7]]-Tabla1[[#This Row],[Columna8]]</f>
        <v>0</v>
      </c>
      <c r="L51" s="17" t="s">
        <v>111</v>
      </c>
    </row>
    <row r="52" spans="1:12" ht="93.95" customHeight="1" thickBot="1" x14ac:dyDescent="0.3">
      <c r="A52" s="14">
        <f t="shared" si="0"/>
        <v>47</v>
      </c>
      <c r="B52" s="26" t="s">
        <v>112</v>
      </c>
      <c r="C52" s="27" t="s">
        <v>107</v>
      </c>
      <c r="D52" s="25">
        <v>15000</v>
      </c>
      <c r="E52" s="16">
        <v>0</v>
      </c>
      <c r="F52" s="16">
        <v>0</v>
      </c>
      <c r="G52" s="16">
        <f>Tabla1[[#This Row],[Columna33]]</f>
        <v>0</v>
      </c>
      <c r="H52" s="16">
        <v>0</v>
      </c>
      <c r="I52" s="16">
        <v>0</v>
      </c>
      <c r="J52" s="16">
        <v>15000</v>
      </c>
      <c r="K52" s="16">
        <f>Tabla1[[#This Row],[Columna3]]-Tabla1[[#This Row],[Columna32]]-Tabla1[[#This Row],[Columna33]]-Tabla1[[#This Row],[Columna1]]-Tabla1[[#This Row],[Columna4]]-Tabla1[[#This Row],[Columna7]]-Tabla1[[#This Row],[Columna8]]</f>
        <v>0</v>
      </c>
      <c r="L52" s="17" t="s">
        <v>111</v>
      </c>
    </row>
    <row r="54" spans="1:12" ht="26.25" x14ac:dyDescent="0.25">
      <c r="C54" s="31" t="s">
        <v>83</v>
      </c>
      <c r="D54" s="31"/>
      <c r="E54" s="31"/>
      <c r="F54" s="31"/>
      <c r="G54" s="31"/>
      <c r="H54" s="31"/>
      <c r="I54" s="31"/>
      <c r="J54" s="31"/>
      <c r="K54" s="31"/>
    </row>
  </sheetData>
  <protectedRanges>
    <protectedRange sqref="B15" name="Rango1_2_1_2"/>
    <protectedRange sqref="B25" name="Rango1_2_1_1_1"/>
    <protectedRange sqref="B7" name="Rango1_1_2_2_1_1"/>
    <protectedRange sqref="B9" name="Rango1_2_4_1"/>
  </protectedRanges>
  <mergeCells count="2">
    <mergeCell ref="A4:L4"/>
    <mergeCell ref="C54:K54"/>
  </mergeCells>
  <printOptions horizontalCentered="1"/>
  <pageMargins left="0" right="0" top="0.15748031496062992" bottom="0" header="0.31496062992125984" footer="0.31496062992125984"/>
  <pageSetup scale="30" orientation="portrait" r:id="rId1"/>
  <rowBreaks count="1" manualBreakCount="1">
    <brk id="29" max="11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Hoja1!_Hlk167273655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2026-07-07T15:19:38Z</cp:lastPrinted>
  <dcterms:created xsi:type="dcterms:W3CDTF">2014-02-03T17:10:02Z</dcterms:created>
  <dcterms:modified xsi:type="dcterms:W3CDTF">2026-07-08T21:54:36Z</dcterms:modified>
</cp:coreProperties>
</file>